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CUMULADO A abril  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<sst xmlns="http://schemas.openxmlformats.org/spreadsheetml/2006/main" count="33" uniqueCount="29">
  <si>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NOMBRE</t>
  </si>
  <si>
    <t>TOTAL</t>
  </si>
  <si>
    <t>GRAN TOTAL</t>
  </si>
  <si>
    <t>TOTAL EJERCIDO</t>
  </si>
  <si>
    <t>TOTAL POR EJERCER</t>
  </si>
  <si>
    <t>%  EJERCIDO</t>
  </si>
  <si>
    <t>CAPÍTULO 1000 SERVICIOS PERSONALES</t>
  </si>
  <si>
    <t>CAPÍTULO 3000 SERVICIOS GENERALES</t>
  </si>
  <si>
    <t>CAPÍTULO 5000 BIENES MUEBLES</t>
  </si>
  <si>
    <t>ART. 9, FRACC. XI</t>
  </si>
  <si>
    <t xml:space="preserve">PRESUPUESTO FONDO ORDINARIO </t>
  </si>
  <si>
    <t>ENERO</t>
  </si>
  <si>
    <t>CAPÍTULO 2000 MATERIALES Y SUMINISTROS</t>
  </si>
  <si>
    <t>MARZO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</si>
  <si>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</si>
  <si>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</si>
  <si>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</si>
  <si>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</si>
  <si>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</si>
  <si>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</si>
  <si>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</si>
  <si>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</si>
  <si>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</si>
  <si>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</si>
  <si>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CAPÍTULO 4000 TRANSFERENCIAS,ASIGNACIONES, SUBSIDIOS Y OTRAS AYUDAS</t>
  </si>
  <si>
    <t>CAPÍTULO 6000  INVERSION PUBLICA</t>
  </si>
  <si>
    <t>PRESUPUESTO AUTORIZADO AÑO 2016</t>
  </si>
  <si>
    <t>PRESUPUESTO MODIFICADO AÑO 2016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</si>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</sst>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Alignment="1">
      <alignment/>
    </xf>
    <xf numFmtId="41" fontId="2" fillId="33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1" fontId="3" fillId="0" borderId="10" xfId="0" applyNumberFormat="1" applyFont="1" applyBorder="1" applyAlignment="1">
      <alignment vertical="top"/>
    </xf>
    <xf numFmtId="41" fontId="4" fillId="33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1" fontId="6" fillId="0" borderId="12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 wrapText="1"/>
    </xf>
    <xf numFmtId="41" fontId="3" fillId="33" borderId="10" xfId="0" applyNumberFormat="1" applyFont="1" applyFill="1" applyBorder="1" applyAlignment="1">
      <alignment/>
    </xf>
    <xf numFmtId="41" fontId="5" fillId="33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 vertical="top"/>
    </xf>
    <xf numFmtId="41" fontId="3" fillId="0" borderId="13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1" fontId="3" fillId="33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7" xfId="0" applyFont="1" applyBorder="1" applyAlignment="1">
      <alignment/>
    </xf>
    <xf numFmtId="41" fontId="3" fillId="34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41" fontId="3" fillId="33" borderId="10" xfId="0" applyNumberFormat="1" applyFont="1" applyFill="1" applyBorder="1" applyAlignment="1">
      <alignment horizontal="left" vertical="center" wrapText="1"/>
    </xf>
    <xf numFmtId="41" fontId="5" fillId="0" borderId="20" xfId="0" applyNumberFormat="1" applyFont="1" applyFill="1" applyBorder="1" applyAlignment="1">
      <alignment/>
    </xf>
    <xf numFmtId="41" fontId="6" fillId="0" borderId="21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44" fontId="0" fillId="0" borderId="0" xfId="49" applyFont="1" applyAlignment="1">
      <alignment/>
    </xf>
    <xf numFmtId="44" fontId="0" fillId="0" borderId="0" xfId="0" applyNumberFormat="1" applyAlignment="1">
      <alignment/>
    </xf>
    <xf numFmtId="3" fontId="0" fillId="0" borderId="0" xfId="0" applyNumberFormat="1" applyAlignment="1">
      <alignment/>
    </xf>
    <xf numFmtId="4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tabSelected="1" zoomScalePageLayoutView="0" workbookViewId="0" topLeftCell="P1">
      <selection activeCell="AC17" sqref="AC17"/>
    </sheetView>
  </sheetViews>
  <sheetFormatPr defaultColWidth="11.421875" defaultRowHeight="15"/>
  <cols>
    <col min="1" max="1" width="47.28125" style="0" customWidth="1"/>
    <col min="2" max="2" width="12.28125" style="2" hidden="1" customWidth="1"/>
    <col min="3" max="3" width="14.7109375" style="2" bestFit="1" customWidth="1"/>
    <col min="4" max="15" width="0" style="0" hidden="1" customWidth="1"/>
    <col min="16" max="16" width="13.421875" style="0" customWidth="1"/>
    <col min="17" max="28" width="15.57421875" style="0" customWidth="1"/>
    <col min="29" max="29" width="14.421875" style="2" customWidth="1"/>
    <col min="30" max="30" width="16.00390625" style="2" customWidth="1"/>
    <col min="31" max="31" width="13.140625" style="2" customWidth="1"/>
  </cols>
  <sheetData>
    <row r="1" spans="1:31" ht="15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15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5.7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48" customHeight="1" thickBot="1">
      <c r="A4" s="14" t="s">
        <v>0</v>
      </c>
      <c r="B4" s="41"/>
      <c r="C4" s="4" t="s">
        <v>26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" t="s">
        <v>27</v>
      </c>
      <c r="Q4" s="4" t="s">
        <v>11</v>
      </c>
      <c r="R4" s="4" t="s">
        <v>14</v>
      </c>
      <c r="S4" s="4" t="s">
        <v>13</v>
      </c>
      <c r="T4" s="4" t="s">
        <v>15</v>
      </c>
      <c r="U4" s="4" t="s">
        <v>16</v>
      </c>
      <c r="V4" s="4" t="s">
        <v>17</v>
      </c>
      <c r="W4" s="4" t="s">
        <v>18</v>
      </c>
      <c r="X4" s="4" t="s">
        <v>19</v>
      </c>
      <c r="Y4" s="4" t="s">
        <v>20</v>
      </c>
      <c r="Z4" s="4" t="s">
        <v>21</v>
      </c>
      <c r="AA4" s="4" t="s">
        <v>22</v>
      </c>
      <c r="AB4" s="4" t="s">
        <v>23</v>
      </c>
      <c r="AC4" s="4" t="s">
        <v>3</v>
      </c>
      <c r="AD4" s="4" t="s">
        <v>4</v>
      </c>
      <c r="AE4" s="14" t="s">
        <v>5</v>
      </c>
    </row>
    <row r="5" spans="1:31" ht="15.75" thickBot="1">
      <c r="A5" s="37" t="s">
        <v>6</v>
      </c>
      <c r="B5" s="11">
        <v>1745097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thickBot="1">
      <c r="A6" s="38" t="s">
        <v>1</v>
      </c>
      <c r="B6" s="5"/>
      <c r="C6" s="21">
        <v>1139923302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1">
        <v>1086613547.87</v>
      </c>
      <c r="Q6" s="20">
        <v>59275509.56</v>
      </c>
      <c r="R6" s="20">
        <v>62963719.47</v>
      </c>
      <c r="S6" s="20">
        <v>90752066.77</v>
      </c>
      <c r="T6" s="20">
        <v>74329311.09</v>
      </c>
      <c r="U6" s="20">
        <v>84001907.01</v>
      </c>
      <c r="V6" s="20">
        <v>104601033.70000005</v>
      </c>
      <c r="W6" s="20">
        <v>58917909</v>
      </c>
      <c r="X6" s="20">
        <v>73246015</v>
      </c>
      <c r="Y6" s="20">
        <v>0</v>
      </c>
      <c r="Z6" s="20">
        <v>0</v>
      </c>
      <c r="AA6" s="20">
        <v>0</v>
      </c>
      <c r="AB6" s="20">
        <v>0</v>
      </c>
      <c r="AC6" s="21">
        <f>SUM(Q6:AB6)</f>
        <v>608087471.6</v>
      </c>
      <c r="AD6" s="44">
        <f>P6-AC6</f>
        <v>478526076.26999986</v>
      </c>
      <c r="AE6" s="18">
        <f>AC6/P6*100</f>
        <v>55.96170531758825</v>
      </c>
    </row>
    <row r="7" spans="1:31" ht="15.75" thickBot="1">
      <c r="A7" s="39" t="s">
        <v>12</v>
      </c>
      <c r="B7" s="16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</row>
    <row r="8" spans="1:32" ht="15.75" thickBot="1">
      <c r="A8" s="38" t="s">
        <v>1</v>
      </c>
      <c r="B8" s="5"/>
      <c r="C8" s="21">
        <v>57240088.6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1">
        <v>61667532.48</v>
      </c>
      <c r="Q8" s="27">
        <v>0</v>
      </c>
      <c r="R8" s="27">
        <v>1038870.98</v>
      </c>
      <c r="S8" s="27">
        <v>3282865.55</v>
      </c>
      <c r="T8" s="27">
        <v>3343621.05</v>
      </c>
      <c r="U8" s="27">
        <v>3443361.2</v>
      </c>
      <c r="V8" s="27">
        <v>2451020.280000001</v>
      </c>
      <c r="W8" s="27">
        <v>1417639</v>
      </c>
      <c r="X8" s="27">
        <v>3140790</v>
      </c>
      <c r="Y8" s="27">
        <v>0</v>
      </c>
      <c r="Z8" s="27">
        <v>0</v>
      </c>
      <c r="AA8" s="27">
        <v>0</v>
      </c>
      <c r="AB8" s="27">
        <v>0</v>
      </c>
      <c r="AC8" s="21">
        <f>SUM(Q8:AB8)</f>
        <v>18118168.060000002</v>
      </c>
      <c r="AD8" s="44">
        <f aca="true" t="shared" si="0" ref="AD8:AD16">P8-AC8</f>
        <v>43549364.419999994</v>
      </c>
      <c r="AE8" s="18">
        <f>AC8/P8*100</f>
        <v>29.38040056309385</v>
      </c>
      <c r="AF8" s="1"/>
    </row>
    <row r="9" spans="1:32" ht="15.75" thickBot="1">
      <c r="A9" s="12" t="s">
        <v>7</v>
      </c>
      <c r="B9" s="3"/>
      <c r="C9" s="2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"/>
    </row>
    <row r="10" spans="1:32" ht="15.75" thickBot="1">
      <c r="A10" s="38" t="s">
        <v>1</v>
      </c>
      <c r="B10" s="6" t="e">
        <f>SUM(#REF!)</f>
        <v>#REF!</v>
      </c>
      <c r="C10" s="30">
        <v>186266292.16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1">
        <v>218965457.42</v>
      </c>
      <c r="Q10" s="29">
        <v>1605882.07</v>
      </c>
      <c r="R10" s="29">
        <v>10095673.49</v>
      </c>
      <c r="S10" s="29">
        <f>12511517.76+1463.5</f>
        <v>12512981.26</v>
      </c>
      <c r="T10" s="27">
        <f>13406001.55+6.52</f>
        <v>13406008.07</v>
      </c>
      <c r="U10" s="27">
        <f>8475358.41+501.98</f>
        <v>8475860.39</v>
      </c>
      <c r="V10" s="29">
        <v>8722491.519999996</v>
      </c>
      <c r="W10" s="29">
        <v>8249037</v>
      </c>
      <c r="X10" s="29">
        <v>14670884</v>
      </c>
      <c r="Y10" s="29">
        <v>0</v>
      </c>
      <c r="Z10" s="29">
        <v>0</v>
      </c>
      <c r="AA10" s="29">
        <v>0</v>
      </c>
      <c r="AB10" s="29">
        <v>0</v>
      </c>
      <c r="AC10" s="21">
        <f>SUM(Q10:AB10)</f>
        <v>77738817.8</v>
      </c>
      <c r="AD10" s="44">
        <f t="shared" si="0"/>
        <v>141226639.62</v>
      </c>
      <c r="AE10" s="18">
        <f>AC10/P10*100</f>
        <v>35.502776883610615</v>
      </c>
      <c r="AF10" s="1"/>
    </row>
    <row r="11" spans="1:32" ht="26.25" thickBot="1">
      <c r="A11" s="45" t="s">
        <v>24</v>
      </c>
      <c r="B11" s="3"/>
      <c r="C11" s="2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5"/>
      <c r="R11" s="25"/>
      <c r="S11" s="25"/>
      <c r="T11" s="25" t="s">
        <v>28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"/>
    </row>
    <row r="12" spans="1:32" ht="15.75" thickBot="1">
      <c r="A12" s="38" t="s">
        <v>1</v>
      </c>
      <c r="B12" s="6" t="e">
        <f>SUM(#REF!)</f>
        <v>#REF!</v>
      </c>
      <c r="C12" s="30"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1">
        <v>47394134</v>
      </c>
      <c r="Q12" s="29">
        <v>5124839.26</v>
      </c>
      <c r="R12" s="29">
        <v>3209296.8</v>
      </c>
      <c r="S12" s="29">
        <v>11118488.15</v>
      </c>
      <c r="T12" s="29">
        <v>4160646.54</v>
      </c>
      <c r="U12" s="29">
        <v>4797291.92</v>
      </c>
      <c r="V12" s="29">
        <v>7245551.93</v>
      </c>
      <c r="W12" s="29">
        <v>1900506</v>
      </c>
      <c r="X12" s="29">
        <v>9837513</v>
      </c>
      <c r="Y12" s="29">
        <v>0</v>
      </c>
      <c r="Z12" s="29">
        <v>0</v>
      </c>
      <c r="AA12" s="29">
        <v>0</v>
      </c>
      <c r="AB12" s="29">
        <v>0</v>
      </c>
      <c r="AC12" s="21">
        <f>SUM(Q12:AB12)</f>
        <v>47394133.6</v>
      </c>
      <c r="AD12" s="44">
        <f t="shared" si="0"/>
        <v>0.3999999985098839</v>
      </c>
      <c r="AE12" s="18">
        <f>AC12/P12*100</f>
        <v>99.9999991560137</v>
      </c>
      <c r="AF12" s="1"/>
    </row>
    <row r="13" spans="1:32" ht="15.75" thickBot="1">
      <c r="A13" s="13" t="s">
        <v>8</v>
      </c>
      <c r="B13" s="7"/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25"/>
      <c r="AF13" s="1"/>
    </row>
    <row r="14" spans="1:32" s="9" customFormat="1" ht="15.75" thickBot="1">
      <c r="A14" s="15" t="s">
        <v>1</v>
      </c>
      <c r="B14" s="10">
        <v>12000</v>
      </c>
      <c r="C14" s="35">
        <v>5003924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21">
        <v>27298624.36</v>
      </c>
      <c r="Q14" s="34">
        <v>0</v>
      </c>
      <c r="R14" s="34">
        <v>0</v>
      </c>
      <c r="S14" s="34">
        <v>65125.1</v>
      </c>
      <c r="T14" s="34">
        <f>160956.67-65125</f>
        <v>95831.67000000001</v>
      </c>
      <c r="U14" s="34">
        <v>9878.37</v>
      </c>
      <c r="V14" s="34">
        <v>247290.71999999997</v>
      </c>
      <c r="W14" s="34">
        <v>1470414</v>
      </c>
      <c r="X14" s="34">
        <v>4027046</v>
      </c>
      <c r="Y14" s="34">
        <v>0</v>
      </c>
      <c r="Z14" s="34">
        <v>0</v>
      </c>
      <c r="AA14" s="34">
        <v>0</v>
      </c>
      <c r="AB14" s="34">
        <v>0</v>
      </c>
      <c r="AC14" s="21">
        <f>SUM(Q14:AB14)</f>
        <v>5915585.859999999</v>
      </c>
      <c r="AD14" s="44">
        <f t="shared" si="0"/>
        <v>21383038.5</v>
      </c>
      <c r="AE14" s="18">
        <f>AC14/P14*100</f>
        <v>21.669904614929834</v>
      </c>
      <c r="AF14" s="8"/>
    </row>
    <row r="15" spans="1:32" s="9" customFormat="1" ht="15.75" thickBot="1">
      <c r="A15" s="13" t="s">
        <v>25</v>
      </c>
      <c r="B15" s="7"/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8"/>
    </row>
    <row r="16" spans="1:32" s="9" customFormat="1" ht="15.75" thickBot="1">
      <c r="A16" s="46"/>
      <c r="B16" s="47"/>
      <c r="C16" s="48">
        <v>4729900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21">
        <v>36994125.6</v>
      </c>
      <c r="Q16" s="50">
        <v>0</v>
      </c>
      <c r="R16" s="50">
        <v>0</v>
      </c>
      <c r="S16" s="50">
        <v>0</v>
      </c>
      <c r="T16" s="50">
        <v>9089035.16</v>
      </c>
      <c r="U16" s="50">
        <v>4791588.6</v>
      </c>
      <c r="V16" s="50">
        <v>2984636</v>
      </c>
      <c r="W16" s="50">
        <v>470158.33</v>
      </c>
      <c r="X16" s="50">
        <v>2421870</v>
      </c>
      <c r="Y16" s="50"/>
      <c r="Z16" s="50"/>
      <c r="AA16" s="50"/>
      <c r="AB16" s="50"/>
      <c r="AC16" s="21">
        <f>SUM(Q16:AB16)</f>
        <v>19757288.089999996</v>
      </c>
      <c r="AD16" s="44">
        <f t="shared" si="0"/>
        <v>17236837.510000005</v>
      </c>
      <c r="AE16" s="18">
        <f>AC16/P16*100</f>
        <v>53.40655514777188</v>
      </c>
      <c r="AF16" s="8"/>
    </row>
    <row r="17" spans="1:32" ht="15.75" thickBot="1">
      <c r="A17" s="40" t="s">
        <v>2</v>
      </c>
      <c r="B17" s="17" t="e">
        <f>#REF!+#REF!+B10+#REF!</f>
        <v>#REF!</v>
      </c>
      <c r="C17" s="43">
        <f>SUM(C6:C16)</f>
        <v>1393163506.76</v>
      </c>
      <c r="D17" s="43">
        <f aca="true" t="shared" si="1" ref="D17:P17">SUM(D6:D16)</f>
        <v>0</v>
      </c>
      <c r="E17" s="43">
        <f t="shared" si="1"/>
        <v>0</v>
      </c>
      <c r="F17" s="43">
        <f t="shared" si="1"/>
        <v>0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1478933421.7299998</v>
      </c>
      <c r="Q17" s="43">
        <f>SUM(Q6:Q16)</f>
        <v>66006230.89</v>
      </c>
      <c r="R17" s="43">
        <f>SUM(R6:R16)</f>
        <v>77307560.74</v>
      </c>
      <c r="S17" s="43">
        <f>SUM(S6:S16)</f>
        <v>117731526.83</v>
      </c>
      <c r="T17" s="43">
        <f>SUM(T6:T16)</f>
        <v>104424453.58000001</v>
      </c>
      <c r="U17" s="43">
        <f aca="true" t="shared" si="2" ref="U17:AC17">SUM(U6:U16)</f>
        <v>105519887.49000001</v>
      </c>
      <c r="V17" s="43">
        <f t="shared" si="2"/>
        <v>126252024.15000004</v>
      </c>
      <c r="W17" s="43">
        <f t="shared" si="2"/>
        <v>72425663.33</v>
      </c>
      <c r="X17" s="43">
        <f t="shared" si="2"/>
        <v>107344118</v>
      </c>
      <c r="Y17" s="43">
        <f t="shared" si="2"/>
        <v>0</v>
      </c>
      <c r="Z17" s="43">
        <f t="shared" si="2"/>
        <v>0</v>
      </c>
      <c r="AA17" s="43">
        <f t="shared" si="2"/>
        <v>0</v>
      </c>
      <c r="AB17" s="43">
        <f t="shared" si="2"/>
        <v>0</v>
      </c>
      <c r="AC17" s="43">
        <f t="shared" si="2"/>
        <v>777011465.0100001</v>
      </c>
      <c r="AD17" s="36">
        <f>SUM(AD6:AD16)</f>
        <v>701921956.7199999</v>
      </c>
      <c r="AE17" s="18">
        <f>AC17/P17*100</f>
        <v>52.53863720931277</v>
      </c>
      <c r="AF17" s="1"/>
    </row>
    <row r="21" spans="21:28" ht="15">
      <c r="U21" s="51"/>
      <c r="AB21" s="53"/>
    </row>
    <row r="22" spans="21:28" ht="15">
      <c r="U22" s="51"/>
      <c r="W22" s="53"/>
      <c r="AB22" s="53"/>
    </row>
    <row r="23" spans="21:23" ht="15">
      <c r="U23" s="51"/>
      <c r="W23" s="53"/>
    </row>
    <row r="24" spans="16:28" ht="15">
      <c r="P24" s="53"/>
      <c r="U24" s="51"/>
      <c r="W24" s="53"/>
      <c r="AB24" s="53"/>
    </row>
    <row r="25" spans="16:21" ht="15">
      <c r="P25" s="53"/>
      <c r="U25" s="52"/>
    </row>
    <row r="26" spans="17:23" ht="15">
      <c r="Q26" s="53"/>
      <c r="U26" s="52"/>
      <c r="W26" s="52"/>
    </row>
  </sheetData>
  <sheetProtection/>
  <mergeCells count="3">
    <mergeCell ref="A1:AE1"/>
    <mergeCell ref="A2:AE2"/>
    <mergeCell ref="A3:AE3"/>
  </mergeCells>
  <printOptions/>
  <pageMargins left="0.32" right="0.52" top="0.75" bottom="0.75" header="0.3" footer="0.3"/>
  <pageSetup fitToHeight="0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</dc:creator>
  <cp:keywords/>
  <dc:description/>
  <cp:lastModifiedBy>enrique jimenez</cp:lastModifiedBy>
  <cp:lastPrinted>2016-10-14T22:29:07Z</cp:lastPrinted>
  <dcterms:created xsi:type="dcterms:W3CDTF">2012-01-20T15:46:17Z</dcterms:created>
  <dcterms:modified xsi:type="dcterms:W3CDTF">2016-10-17T13:36:17Z</dcterms:modified>
  <cp:category/>
  <cp:version/>
  <cp:contentType/>
  <cp:contentStatus/>
</cp:coreProperties>
</file>